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 activeTab="3"/>
  </bookViews>
  <sheets>
    <sheet name=" I. név" sheetId="1" r:id="rId1"/>
    <sheet name="II. név" sheetId="2" r:id="rId2"/>
    <sheet name="III. név " sheetId="4" r:id="rId3"/>
    <sheet name="IV. név" sheetId="5" r:id="rId4"/>
  </sheets>
  <calcPr calcId="144525"/>
</workbook>
</file>

<file path=xl/calcChain.xml><?xml version="1.0" encoding="utf-8"?>
<calcChain xmlns="http://schemas.openxmlformats.org/spreadsheetml/2006/main">
  <c r="B18" i="5" l="1"/>
  <c r="B17" i="5"/>
  <c r="B12" i="5"/>
  <c r="B11" i="5"/>
  <c r="B10" i="5"/>
  <c r="B8" i="5"/>
  <c r="B7" i="5"/>
  <c r="B6" i="5"/>
  <c r="B4" i="5" l="1"/>
  <c r="B18" i="4"/>
  <c r="B17" i="4"/>
  <c r="B15" i="4"/>
  <c r="B12" i="4"/>
  <c r="B10" i="4"/>
  <c r="B11" i="4" l="1"/>
  <c r="B8" i="4"/>
  <c r="B7" i="4"/>
  <c r="B4" i="4"/>
  <c r="B17" i="2" l="1"/>
  <c r="B15" i="2"/>
  <c r="B12" i="2" l="1"/>
  <c r="B8" i="1" l="1"/>
  <c r="B7" i="1"/>
  <c r="B6" i="1" l="1"/>
</calcChain>
</file>

<file path=xl/sharedStrings.xml><?xml version="1.0" encoding="utf-8"?>
<sst xmlns="http://schemas.openxmlformats.org/spreadsheetml/2006/main" count="72" uniqueCount="21">
  <si>
    <t>Megnevezés</t>
  </si>
  <si>
    <t>Foglalkoztatottak munkajogi létszáma (fő)</t>
  </si>
  <si>
    <t>Vezetők (osztályvezető és ennél magasabb beosztás)</t>
  </si>
  <si>
    <t>Vezetők illetménye összesítve (eFt) bruttó</t>
  </si>
  <si>
    <t>Vezetők rendszeres juttatásai [jutalom (beleértve a jubileumi jutalmat is), mobiltelefonhasználat, szolgálati gépjármű használata, cafeteria, szociális jutatás] (eFt) bruttó</t>
  </si>
  <si>
    <t>Vezetők költségtérítése [reprezentáció, ruházati illetmény, munkába járás külföldi kiküldetés napidíja, belföldi napidíj, saját gépjármű szolgálati célú igénybevétele] (eFt) bruttó</t>
  </si>
  <si>
    <t>Egyéb alkalmazottaknak nyújtott juttatások (eFt) bruttó</t>
  </si>
  <si>
    <t>b, cafeteria</t>
  </si>
  <si>
    <t>c, ruházati utánpótlási illetmény</t>
  </si>
  <si>
    <t>d, mobiltelefon-használat</t>
  </si>
  <si>
    <t>e, szolgálati gépjármű használata</t>
  </si>
  <si>
    <t>f, albérleti hozzájárulás</t>
  </si>
  <si>
    <t>h, lakástámogatás</t>
  </si>
  <si>
    <t>i, munkábajárás költségtérítése</t>
  </si>
  <si>
    <t>j, szociális juttatások (szociális segély, születési segély, beiskolázási segély, temetési segély, üdülési támogatás)</t>
  </si>
  <si>
    <t>Személyi juttatások juttatások kiemelt költségvetés előirányzat teljesítése (eFt) bruttó</t>
  </si>
  <si>
    <t>a, jutalom (jubileumi)</t>
  </si>
  <si>
    <t>2018. I. negyedév</t>
  </si>
  <si>
    <t>2018. II. negyedév</t>
  </si>
  <si>
    <t>2018. III. negyedév</t>
  </si>
  <si>
    <t>2018. IV.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</si>
</sst>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0" fillId="0" borderId="0" xfId="0" applyNumberFormat="1"/>
    <xf numFmtId="1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G7" sqref="G7"/>
    </sheetView>
  </sheetViews>
  <sheetFormatPr defaultRowHeight="15" x14ac:dyDescent="0.25"/>
  <cols>
    <col min="1" max="1" width="55.42578125" customWidth="1"/>
    <col min="2" max="2" width="27.85546875" style="9" customWidth="1"/>
  </cols>
  <sheetData>
    <row r="1" spans="1:2" ht="18.75" x14ac:dyDescent="0.3">
      <c r="A1" s="1"/>
      <c r="B1" s="10" t="s">
        <v>17</v>
      </c>
    </row>
    <row r="2" spans="1:2" ht="15.75" x14ac:dyDescent="0.25">
      <c r="A2" s="4" t="s">
        <v>0</v>
      </c>
      <c r="B2" s="5"/>
    </row>
    <row r="3" spans="1:2" ht="15.75" x14ac:dyDescent="0.25">
      <c r="A3" s="2" t="s">
        <v>1</v>
      </c>
      <c r="B3" s="6">
        <v>487</v>
      </c>
    </row>
    <row r="4" spans="1:2" ht="31.5" x14ac:dyDescent="0.25">
      <c r="A4" s="2" t="s">
        <v>15</v>
      </c>
      <c r="B4" s="7">
        <v>561225.9</v>
      </c>
    </row>
    <row r="5" spans="1:2" ht="30" customHeight="1" x14ac:dyDescent="0.25">
      <c r="A5" s="11" t="s">
        <v>2</v>
      </c>
      <c r="B5" s="12"/>
    </row>
    <row r="6" spans="1:2" ht="32.25" customHeight="1" x14ac:dyDescent="0.25">
      <c r="A6" s="2" t="s">
        <v>3</v>
      </c>
      <c r="B6" s="7">
        <f>15454+15236+15157</f>
        <v>45847</v>
      </c>
    </row>
    <row r="7" spans="1:2" ht="47.25" x14ac:dyDescent="0.25">
      <c r="A7" s="2" t="s">
        <v>4</v>
      </c>
      <c r="B7" s="7">
        <f>3708+67+105+67+29+3973</f>
        <v>7949</v>
      </c>
    </row>
    <row r="8" spans="1:2" ht="47.25" x14ac:dyDescent="0.25">
      <c r="A8" s="2" t="s">
        <v>5</v>
      </c>
      <c r="B8" s="7">
        <f>12+31+97+73+143+644</f>
        <v>1000</v>
      </c>
    </row>
    <row r="9" spans="1:2" ht="30" customHeight="1" x14ac:dyDescent="0.25">
      <c r="A9" s="13" t="s">
        <v>6</v>
      </c>
      <c r="B9" s="14"/>
    </row>
    <row r="10" spans="1:2" ht="15.75" x14ac:dyDescent="0.25">
      <c r="A10" s="2" t="s">
        <v>16</v>
      </c>
      <c r="B10" s="7">
        <v>5547</v>
      </c>
    </row>
    <row r="11" spans="1:2" ht="15.75" x14ac:dyDescent="0.25">
      <c r="A11" s="2" t="s">
        <v>7</v>
      </c>
      <c r="B11" s="7">
        <v>85607</v>
      </c>
    </row>
    <row r="12" spans="1:2" ht="15.75" x14ac:dyDescent="0.25">
      <c r="A12" s="2" t="s">
        <v>8</v>
      </c>
      <c r="B12" s="7">
        <v>16726</v>
      </c>
    </row>
    <row r="13" spans="1:2" ht="15.75" x14ac:dyDescent="0.25">
      <c r="A13" s="2" t="s">
        <v>9</v>
      </c>
      <c r="B13" s="7">
        <v>0</v>
      </c>
    </row>
    <row r="14" spans="1:2" ht="15.75" x14ac:dyDescent="0.25">
      <c r="A14" s="2" t="s">
        <v>10</v>
      </c>
      <c r="B14" s="7">
        <v>0</v>
      </c>
    </row>
    <row r="15" spans="1:2" ht="15.75" x14ac:dyDescent="0.25">
      <c r="A15" s="2" t="s">
        <v>11</v>
      </c>
      <c r="B15" s="7">
        <v>232</v>
      </c>
    </row>
    <row r="16" spans="1:2" ht="15.75" x14ac:dyDescent="0.25">
      <c r="A16" s="2" t="s">
        <v>12</v>
      </c>
      <c r="B16" s="7">
        <v>0</v>
      </c>
    </row>
    <row r="17" spans="1:2" ht="15.75" x14ac:dyDescent="0.25">
      <c r="A17" s="2" t="s">
        <v>13</v>
      </c>
      <c r="B17" s="7">
        <v>6213</v>
      </c>
    </row>
    <row r="18" spans="1:2" ht="32.25" thickBot="1" x14ac:dyDescent="0.3">
      <c r="A18" s="3" t="s">
        <v>14</v>
      </c>
      <c r="B18" s="8">
        <v>77</v>
      </c>
    </row>
  </sheetData>
  <mergeCells count="2">
    <mergeCell ref="A5:B5"/>
    <mergeCell ref="A9:B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8" sqref="E18"/>
    </sheetView>
  </sheetViews>
  <sheetFormatPr defaultRowHeight="15" x14ac:dyDescent="0.25"/>
  <cols>
    <col min="1" max="1" width="55.42578125" customWidth="1"/>
    <col min="2" max="2" width="27.85546875" style="9" customWidth="1"/>
  </cols>
  <sheetData>
    <row r="1" spans="1:5" ht="18.75" x14ac:dyDescent="0.3">
      <c r="A1" s="1"/>
      <c r="B1" s="10" t="s">
        <v>18</v>
      </c>
    </row>
    <row r="2" spans="1:5" ht="15.75" x14ac:dyDescent="0.25">
      <c r="A2" s="4" t="s">
        <v>0</v>
      </c>
      <c r="B2" s="5"/>
    </row>
    <row r="3" spans="1:5" ht="15.75" x14ac:dyDescent="0.25">
      <c r="A3" s="2" t="s">
        <v>1</v>
      </c>
      <c r="B3" s="6">
        <v>498</v>
      </c>
    </row>
    <row r="4" spans="1:5" ht="31.5" x14ac:dyDescent="0.25">
      <c r="A4" s="2" t="s">
        <v>15</v>
      </c>
      <c r="B4" s="7">
        <v>567843</v>
      </c>
      <c r="E4" s="9"/>
    </row>
    <row r="5" spans="1:5" ht="30" customHeight="1" x14ac:dyDescent="0.25">
      <c r="A5" s="11" t="s">
        <v>2</v>
      </c>
      <c r="B5" s="12"/>
    </row>
    <row r="6" spans="1:5" ht="32.25" customHeight="1" x14ac:dyDescent="0.25">
      <c r="A6" s="2" t="s">
        <v>3</v>
      </c>
      <c r="B6" s="7">
        <v>45397</v>
      </c>
    </row>
    <row r="7" spans="1:5" ht="47.25" x14ac:dyDescent="0.25">
      <c r="A7" s="2" t="s">
        <v>4</v>
      </c>
      <c r="B7" s="7">
        <v>223</v>
      </c>
    </row>
    <row r="8" spans="1:5" ht="47.25" x14ac:dyDescent="0.25">
      <c r="A8" s="2" t="s">
        <v>5</v>
      </c>
      <c r="B8" s="7">
        <v>844</v>
      </c>
    </row>
    <row r="9" spans="1:5" ht="30" customHeight="1" x14ac:dyDescent="0.25">
      <c r="A9" s="13" t="s">
        <v>6</v>
      </c>
      <c r="B9" s="14"/>
    </row>
    <row r="10" spans="1:5" ht="15.75" x14ac:dyDescent="0.25">
      <c r="A10" s="2" t="s">
        <v>16</v>
      </c>
      <c r="B10" s="7">
        <v>696</v>
      </c>
    </row>
    <row r="11" spans="1:5" ht="15.75" x14ac:dyDescent="0.25">
      <c r="A11" s="2" t="s">
        <v>7</v>
      </c>
      <c r="B11" s="7">
        <v>0</v>
      </c>
    </row>
    <row r="12" spans="1:5" ht="15.75" x14ac:dyDescent="0.25">
      <c r="A12" s="2" t="s">
        <v>8</v>
      </c>
      <c r="B12" s="7">
        <f>2885+304</f>
        <v>3189</v>
      </c>
    </row>
    <row r="13" spans="1:5" ht="15.75" x14ac:dyDescent="0.25">
      <c r="A13" s="2" t="s">
        <v>9</v>
      </c>
      <c r="B13" s="7">
        <v>0</v>
      </c>
    </row>
    <row r="14" spans="1:5" ht="15.75" x14ac:dyDescent="0.25">
      <c r="A14" s="2" t="s">
        <v>10</v>
      </c>
      <c r="B14" s="7">
        <v>0</v>
      </c>
    </row>
    <row r="15" spans="1:5" ht="15.75" x14ac:dyDescent="0.25">
      <c r="A15" s="2" t="s">
        <v>11</v>
      </c>
      <c r="B15" s="7">
        <f>95+95+60</f>
        <v>250</v>
      </c>
    </row>
    <row r="16" spans="1:5" ht="15.75" x14ac:dyDescent="0.25">
      <c r="A16" s="2" t="s">
        <v>12</v>
      </c>
      <c r="B16" s="7">
        <v>0</v>
      </c>
    </row>
    <row r="17" spans="1:2" ht="15.75" x14ac:dyDescent="0.25">
      <c r="A17" s="2" t="s">
        <v>13</v>
      </c>
      <c r="B17" s="7">
        <f>1970+2218+2225</f>
        <v>6413</v>
      </c>
    </row>
    <row r="18" spans="1:2" ht="32.25" thickBot="1" x14ac:dyDescent="0.3">
      <c r="A18" s="3" t="s">
        <v>14</v>
      </c>
      <c r="B18" s="8">
        <v>790</v>
      </c>
    </row>
  </sheetData>
  <mergeCells count="2">
    <mergeCell ref="A5:B5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H7" sqref="H7"/>
    </sheetView>
  </sheetViews>
  <sheetFormatPr defaultRowHeight="15" x14ac:dyDescent="0.25"/>
  <cols>
    <col min="1" max="1" width="61.42578125" customWidth="1"/>
    <col min="2" max="2" width="27.85546875" style="9" customWidth="1"/>
  </cols>
  <sheetData>
    <row r="1" spans="1:2" ht="18.75" x14ac:dyDescent="0.3">
      <c r="A1" s="1"/>
      <c r="B1" s="10" t="s">
        <v>19</v>
      </c>
    </row>
    <row r="2" spans="1:2" ht="15.75" x14ac:dyDescent="0.25">
      <c r="A2" s="4" t="s">
        <v>0</v>
      </c>
      <c r="B2" s="5"/>
    </row>
    <row r="3" spans="1:2" ht="15.75" x14ac:dyDescent="0.25">
      <c r="A3" s="2" t="s">
        <v>1</v>
      </c>
      <c r="B3" s="6">
        <v>476</v>
      </c>
    </row>
    <row r="4" spans="1:2" ht="31.5" x14ac:dyDescent="0.25">
      <c r="A4" s="2" t="s">
        <v>15</v>
      </c>
      <c r="B4" s="7">
        <f>1648361-'II. név'!B4-' I. név'!B4</f>
        <v>519292.1</v>
      </c>
    </row>
    <row r="5" spans="1:2" ht="30" customHeight="1" x14ac:dyDescent="0.25">
      <c r="A5" s="11" t="s">
        <v>2</v>
      </c>
      <c r="B5" s="12"/>
    </row>
    <row r="6" spans="1:2" ht="32.25" customHeight="1" x14ac:dyDescent="0.25">
      <c r="A6" s="2" t="s">
        <v>3</v>
      </c>
      <c r="B6" s="7">
        <v>45870</v>
      </c>
    </row>
    <row r="7" spans="1:2" ht="47.25" x14ac:dyDescent="0.25">
      <c r="A7" s="2" t="s">
        <v>4</v>
      </c>
      <c r="B7" s="7">
        <f>67+35+35+85+35+3708+47</f>
        <v>4012</v>
      </c>
    </row>
    <row r="8" spans="1:2" ht="47.25" x14ac:dyDescent="0.25">
      <c r="A8" s="2" t="s">
        <v>5</v>
      </c>
      <c r="B8" s="7">
        <f>30+62+123+81</f>
        <v>296</v>
      </c>
    </row>
    <row r="9" spans="1:2" ht="30" customHeight="1" x14ac:dyDescent="0.25">
      <c r="A9" s="13" t="s">
        <v>6</v>
      </c>
      <c r="B9" s="14"/>
    </row>
    <row r="10" spans="1:2" ht="15.75" x14ac:dyDescent="0.25">
      <c r="A10" s="2" t="s">
        <v>16</v>
      </c>
      <c r="B10" s="7">
        <f>118+421+26765+269+310+2873.8+2235.8</f>
        <v>32992.6</v>
      </c>
    </row>
    <row r="11" spans="1:2" ht="15.75" x14ac:dyDescent="0.25">
      <c r="A11" s="2" t="s">
        <v>7</v>
      </c>
      <c r="B11" s="7">
        <f>3877.5+275.6+750.4</f>
        <v>4903.5</v>
      </c>
    </row>
    <row r="12" spans="1:2" ht="15.75" x14ac:dyDescent="0.25">
      <c r="A12" s="2" t="s">
        <v>8</v>
      </c>
      <c r="B12" s="7">
        <f>19+113.7+24</f>
        <v>156.69999999999999</v>
      </c>
    </row>
    <row r="13" spans="1:2" ht="15.75" x14ac:dyDescent="0.25">
      <c r="A13" s="2" t="s">
        <v>9</v>
      </c>
      <c r="B13" s="7">
        <v>0</v>
      </c>
    </row>
    <row r="14" spans="1:2" ht="15.75" x14ac:dyDescent="0.25">
      <c r="A14" s="2" t="s">
        <v>10</v>
      </c>
      <c r="B14" s="7">
        <v>0</v>
      </c>
    </row>
    <row r="15" spans="1:2" ht="15.75" x14ac:dyDescent="0.25">
      <c r="A15" s="2" t="s">
        <v>11</v>
      </c>
      <c r="B15" s="7">
        <f>95+95+60</f>
        <v>250</v>
      </c>
    </row>
    <row r="16" spans="1:2" ht="15.75" x14ac:dyDescent="0.25">
      <c r="A16" s="2" t="s">
        <v>12</v>
      </c>
      <c r="B16" s="7">
        <v>0</v>
      </c>
    </row>
    <row r="17" spans="1:2" ht="15.75" x14ac:dyDescent="0.25">
      <c r="A17" s="2" t="s">
        <v>13</v>
      </c>
      <c r="B17" s="7">
        <f>2087+2367+2371</f>
        <v>6825</v>
      </c>
    </row>
    <row r="18" spans="1:2" ht="32.25" thickBot="1" x14ac:dyDescent="0.3">
      <c r="A18" s="3" t="s">
        <v>14</v>
      </c>
      <c r="B18" s="8">
        <f>58+1506.6+116+251.2</f>
        <v>1931.8</v>
      </c>
    </row>
  </sheetData>
  <mergeCells count="2">
    <mergeCell ref="A5:B5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H19" sqref="H19"/>
    </sheetView>
  </sheetViews>
  <sheetFormatPr defaultRowHeight="15" x14ac:dyDescent="0.25"/>
  <cols>
    <col min="1" max="1" width="60.7109375" customWidth="1"/>
    <col min="2" max="2" width="29.7109375" style="9" customWidth="1"/>
  </cols>
  <sheetData>
    <row r="1" spans="1:2" ht="18.75" x14ac:dyDescent="0.3">
      <c r="A1" s="1"/>
      <c r="B1" s="10" t="s">
        <v>20</v>
      </c>
    </row>
    <row r="2" spans="1:2" ht="15.75" x14ac:dyDescent="0.25">
      <c r="A2" s="4" t="s">
        <v>0</v>
      </c>
      <c r="B2" s="5"/>
    </row>
    <row r="3" spans="1:2" ht="15.75" x14ac:dyDescent="0.25">
      <c r="A3" s="2" t="s">
        <v>1</v>
      </c>
      <c r="B3" s="6">
        <v>466</v>
      </c>
    </row>
    <row r="4" spans="1:2" ht="31.5" x14ac:dyDescent="0.25">
      <c r="A4" s="2" t="s">
        <v>15</v>
      </c>
      <c r="B4" s="7">
        <f>2204429.4-'III. név '!B4-'II. név'!B4-' I. név'!B4</f>
        <v>556068.39999999979</v>
      </c>
    </row>
    <row r="5" spans="1:2" ht="30" customHeight="1" x14ac:dyDescent="0.25">
      <c r="A5" s="11" t="s">
        <v>2</v>
      </c>
      <c r="B5" s="12"/>
    </row>
    <row r="6" spans="1:2" ht="32.25" customHeight="1" x14ac:dyDescent="0.25">
      <c r="A6" s="2" t="s">
        <v>3</v>
      </c>
      <c r="B6" s="7">
        <f>15620.6+15647.9+15171</f>
        <v>46439.5</v>
      </c>
    </row>
    <row r="7" spans="1:2" ht="47.25" x14ac:dyDescent="0.25">
      <c r="A7" s="2" t="s">
        <v>4</v>
      </c>
      <c r="B7" s="7">
        <f>35+35+84.8+35+6062.1</f>
        <v>6251.9000000000005</v>
      </c>
    </row>
    <row r="8" spans="1:2" ht="47.25" x14ac:dyDescent="0.25">
      <c r="A8" s="2" t="s">
        <v>5</v>
      </c>
      <c r="B8" s="7">
        <f>1.4+30+29+57.7+129.5+110.5+176.4</f>
        <v>534.5</v>
      </c>
    </row>
    <row r="9" spans="1:2" ht="30" customHeight="1" x14ac:dyDescent="0.25">
      <c r="A9" s="13" t="s">
        <v>6</v>
      </c>
      <c r="B9" s="14"/>
    </row>
    <row r="10" spans="1:2" ht="15.75" x14ac:dyDescent="0.25">
      <c r="A10" s="2" t="s">
        <v>16</v>
      </c>
      <c r="B10" s="7">
        <f>278.2+354.3+67.4+768.8+3152.6+3709.5</f>
        <v>8330.7999999999993</v>
      </c>
    </row>
    <row r="11" spans="1:2" ht="15.75" x14ac:dyDescent="0.25">
      <c r="A11" s="2" t="s">
        <v>7</v>
      </c>
      <c r="B11" s="7">
        <f>296.4+454.8+565</f>
        <v>1316.2</v>
      </c>
    </row>
    <row r="12" spans="1:2" ht="15.75" x14ac:dyDescent="0.25">
      <c r="A12" s="2" t="s">
        <v>8</v>
      </c>
      <c r="B12" s="7">
        <f>850.9+191.7+386.3</f>
        <v>1428.8999999999999</v>
      </c>
    </row>
    <row r="13" spans="1:2" ht="15.75" x14ac:dyDescent="0.25">
      <c r="A13" s="2" t="s">
        <v>9</v>
      </c>
      <c r="B13" s="7">
        <v>0</v>
      </c>
    </row>
    <row r="14" spans="1:2" ht="15.75" x14ac:dyDescent="0.25">
      <c r="A14" s="2" t="s">
        <v>10</v>
      </c>
      <c r="B14" s="7">
        <v>0</v>
      </c>
    </row>
    <row r="15" spans="1:2" ht="15.75" x14ac:dyDescent="0.25">
      <c r="A15" s="2" t="s">
        <v>11</v>
      </c>
      <c r="B15" s="7">
        <v>180</v>
      </c>
    </row>
    <row r="16" spans="1:2" ht="15.75" x14ac:dyDescent="0.25">
      <c r="A16" s="2" t="s">
        <v>12</v>
      </c>
      <c r="B16" s="7">
        <v>0</v>
      </c>
    </row>
    <row r="17" spans="1:2" ht="15.75" x14ac:dyDescent="0.25">
      <c r="A17" s="2" t="s">
        <v>13</v>
      </c>
      <c r="B17" s="7">
        <f>1974.3+2163.6+2011.2</f>
        <v>6149.0999999999995</v>
      </c>
    </row>
    <row r="18" spans="1:2" ht="32.25" thickBot="1" x14ac:dyDescent="0.3">
      <c r="A18" s="3" t="s">
        <v>14</v>
      </c>
      <c r="B18" s="8">
        <f>29+174+58.4+96.6+270.5</f>
        <v>628.5</v>
      </c>
    </row>
  </sheetData>
  <mergeCells count="2">
    <mergeCell ref="A5:B5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 I. név</vt:lpstr>
      <vt:lpstr>II. név</vt:lpstr>
      <vt:lpstr>III. név </vt:lpstr>
      <vt:lpstr>IV. név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graczerne.maria</cp:lastModifiedBy>
  <cp:lastPrinted>2019-05-17T12:07:45Z</cp:lastPrinted>
  <dcterms:created xsi:type="dcterms:W3CDTF">2015-03-11T12:33:28Z</dcterms:created>
  <dcterms:modified xsi:type="dcterms:W3CDTF">2019-05-28T13:10:38Z</dcterms:modified>
</cp:coreProperties>
</file>